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4800" windowHeight="5205" tabRatio="362" activeTab="0"/>
  </bookViews>
  <sheets>
    <sheet name="Ergebnisse" sheetId="1" r:id="rId1"/>
    <sheet name="Spielbericht" sheetId="2" r:id="rId2"/>
  </sheets>
  <definedNames>
    <definedName name="_xlnm.Print_Area" localSheetId="0">'Ergebnisse'!$A$1:$U$31</definedName>
  </definedNames>
  <calcPr fullCalcOnLoad="1"/>
</workbook>
</file>

<file path=xl/sharedStrings.xml><?xml version="1.0" encoding="utf-8"?>
<sst xmlns="http://schemas.openxmlformats.org/spreadsheetml/2006/main" count="87" uniqueCount="37">
  <si>
    <t>Einzelergebnisse auf jeder Bahn</t>
  </si>
  <si>
    <t>Bahn 1</t>
  </si>
  <si>
    <t>Bahn 2</t>
  </si>
  <si>
    <t>Bahn 3</t>
  </si>
  <si>
    <t>Bahn 4</t>
  </si>
  <si>
    <t>Gesamt</t>
  </si>
  <si>
    <t>Name, Vorname</t>
  </si>
  <si>
    <t>V</t>
  </si>
  <si>
    <t>A</t>
  </si>
  <si>
    <t>G</t>
  </si>
  <si>
    <t>F</t>
  </si>
  <si>
    <t xml:space="preserve"> </t>
  </si>
  <si>
    <t>Mannschafts - Ø</t>
  </si>
  <si>
    <t xml:space="preserve"> + / - ... für / gegen SV</t>
  </si>
  <si>
    <t>Spielbericht</t>
  </si>
  <si>
    <t>Bahnanlage:</t>
  </si>
  <si>
    <t>Spielklasse:</t>
  </si>
  <si>
    <t>Datum:</t>
  </si>
  <si>
    <t>Alter</t>
  </si>
  <si>
    <t>Paß-Nr.</t>
  </si>
  <si>
    <t>Volle</t>
  </si>
  <si>
    <t>Abräumen</t>
  </si>
  <si>
    <t>Leistungspunkte</t>
  </si>
  <si>
    <t>Fehlw.</t>
  </si>
  <si>
    <t>Platzz.</t>
  </si>
  <si>
    <t xml:space="preserve">  </t>
  </si>
  <si>
    <t>Bemerkungen zu:</t>
  </si>
  <si>
    <t>Unterschriften:</t>
  </si>
  <si>
    <t>Bahnrekord</t>
  </si>
  <si>
    <t>Ø</t>
  </si>
  <si>
    <t>pro Spieler</t>
  </si>
  <si>
    <t>bis Bahnrekord noch</t>
  </si>
  <si>
    <t>Heim</t>
  </si>
  <si>
    <t>Gast</t>
  </si>
  <si>
    <t>Keglerverband xxx</t>
  </si>
  <si>
    <t>Mustermann 1</t>
  </si>
  <si>
    <t>Mustermann 2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</si>
</sst>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\+0;\-0"/>
    <numFmt numFmtId="173" formatCode="0;0"/>
    <numFmt numFmtId="174" formatCode="0.0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0"/>
    </font>
    <font>
      <b/>
      <sz val="22"/>
      <name val="Arial"/>
      <family val="2"/>
    </font>
    <font>
      <sz val="6"/>
      <name val="Arial"/>
      <family val="2"/>
    </font>
    <font>
      <sz val="7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Arial"/>
      <family val="2"/>
    </font>
    <font>
      <b/>
      <sz val="16"/>
      <name val="Arial"/>
      <family val="2"/>
    </font>
    <font>
      <b/>
      <i/>
      <sz val="22"/>
      <name val="Arial"/>
      <family val="0"/>
    </font>
    <font>
      <b/>
      <sz val="20"/>
      <color indexed="8"/>
      <name val="Arial"/>
      <family val="2"/>
    </font>
    <font>
      <b/>
      <sz val="22"/>
      <color indexed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hair"/>
    </border>
    <border>
      <left>
        <color indexed="63"/>
      </left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5" fillId="0" borderId="1" xfId="0" applyFont="1" applyBorder="1" applyAlignment="1">
      <alignment/>
    </xf>
    <xf numFmtId="0" fontId="7" fillId="0" borderId="0" xfId="0" applyFont="1" applyAlignment="1">
      <alignment/>
    </xf>
    <xf numFmtId="14" fontId="5" fillId="0" borderId="1" xfId="0" applyNumberFormat="1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 applyProtection="1">
      <alignment/>
      <protection locked="0"/>
    </xf>
    <xf numFmtId="0" fontId="0" fillId="0" borderId="8" xfId="0" applyBorder="1" applyAlignment="1">
      <alignment/>
    </xf>
    <xf numFmtId="0" fontId="4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locked="0"/>
    </xf>
    <xf numFmtId="0" fontId="11" fillId="0" borderId="0" xfId="0" applyFont="1" applyFill="1" applyBorder="1" applyAlignment="1">
      <alignment/>
    </xf>
    <xf numFmtId="0" fontId="12" fillId="0" borderId="1" xfId="0" applyFont="1" applyBorder="1" applyAlignment="1">
      <alignment/>
    </xf>
    <xf numFmtId="0" fontId="0" fillId="0" borderId="9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 applyProtection="1">
      <alignment/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9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7" fillId="0" borderId="0" xfId="0" applyFont="1" applyAlignment="1">
      <alignment horizontal="centerContinuous"/>
    </xf>
    <xf numFmtId="0" fontId="13" fillId="0" borderId="0" xfId="0" applyFont="1" applyAlignment="1">
      <alignment/>
    </xf>
    <xf numFmtId="0" fontId="5" fillId="0" borderId="1" xfId="0" applyFont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0" fillId="0" borderId="13" xfId="0" applyBorder="1" applyAlignment="1" applyProtection="1">
      <alignment horizontal="center"/>
      <protection locked="0"/>
    </xf>
    <xf numFmtId="0" fontId="6" fillId="2" borderId="21" xfId="0" applyFont="1" applyFill="1" applyBorder="1" applyAlignment="1" applyProtection="1">
      <alignment/>
      <protection locked="0"/>
    </xf>
    <xf numFmtId="0" fontId="6" fillId="3" borderId="22" xfId="0" applyFont="1" applyFill="1" applyBorder="1" applyAlignment="1">
      <alignment horizontal="centerContinuous"/>
    </xf>
    <xf numFmtId="0" fontId="6" fillId="3" borderId="23" xfId="0" applyFont="1" applyFill="1" applyBorder="1" applyAlignment="1">
      <alignment horizontal="centerContinuous"/>
    </xf>
    <xf numFmtId="0" fontId="6" fillId="3" borderId="24" xfId="0" applyFont="1" applyFill="1" applyBorder="1" applyAlignment="1">
      <alignment horizontal="centerContinuous"/>
    </xf>
    <xf numFmtId="0" fontId="6" fillId="3" borderId="24" xfId="0" applyFont="1" applyFill="1" applyBorder="1" applyAlignment="1" applyProtection="1">
      <alignment horizontal="centerContinuous"/>
      <protection locked="0"/>
    </xf>
    <xf numFmtId="1" fontId="0" fillId="0" borderId="25" xfId="0" applyNumberFormat="1" applyBorder="1" applyAlignment="1" applyProtection="1">
      <alignment horizontal="center"/>
      <protection locked="0"/>
    </xf>
    <xf numFmtId="1" fontId="0" fillId="0" borderId="25" xfId="0" applyNumberFormat="1" applyBorder="1" applyAlignment="1">
      <alignment horizontal="center"/>
    </xf>
    <xf numFmtId="0" fontId="17" fillId="0" borderId="0" xfId="0" applyFont="1" applyAlignment="1">
      <alignment horizontal="center"/>
    </xf>
    <xf numFmtId="0" fontId="0" fillId="0" borderId="16" xfId="0" applyBorder="1" applyAlignment="1" applyProtection="1">
      <alignment horizontal="left"/>
      <protection locked="0"/>
    </xf>
    <xf numFmtId="0" fontId="0" fillId="0" borderId="26" xfId="0" applyBorder="1" applyAlignment="1">
      <alignment/>
    </xf>
    <xf numFmtId="0" fontId="0" fillId="0" borderId="21" xfId="0" applyBorder="1" applyAlignment="1" applyProtection="1">
      <alignment horizontal="center"/>
      <protection locked="0"/>
    </xf>
    <xf numFmtId="0" fontId="0" fillId="0" borderId="21" xfId="0" applyBorder="1" applyAlignment="1">
      <alignment horizontal="center"/>
    </xf>
    <xf numFmtId="0" fontId="6" fillId="2" borderId="21" xfId="0" applyFont="1" applyFill="1" applyBorder="1" applyAlignment="1">
      <alignment/>
    </xf>
    <xf numFmtId="0" fontId="6" fillId="3" borderId="21" xfId="0" applyFont="1" applyFill="1" applyBorder="1" applyAlignment="1">
      <alignment horizontal="centerContinuous"/>
    </xf>
    <xf numFmtId="0" fontId="6" fillId="3" borderId="21" xfId="0" applyFont="1" applyFill="1" applyBorder="1" applyAlignment="1" applyProtection="1">
      <alignment horizontal="centerContinuous"/>
      <protection locked="0"/>
    </xf>
    <xf numFmtId="0" fontId="1" fillId="0" borderId="27" xfId="0" applyFont="1" applyBorder="1" applyAlignment="1" applyProtection="1">
      <alignment horizontal="center"/>
      <protection/>
    </xf>
    <xf numFmtId="0" fontId="1" fillId="0" borderId="28" xfId="0" applyFont="1" applyBorder="1" applyAlignment="1" applyProtection="1">
      <alignment horizontal="center"/>
      <protection/>
    </xf>
    <xf numFmtId="0" fontId="1" fillId="0" borderId="3" xfId="0" applyFont="1" applyBorder="1" applyAlignment="1" applyProtection="1">
      <alignment horizontal="center"/>
      <protection/>
    </xf>
    <xf numFmtId="1" fontId="0" fillId="4" borderId="21" xfId="0" applyNumberFormat="1" applyFill="1" applyBorder="1" applyAlignment="1" applyProtection="1">
      <alignment horizontal="center"/>
      <protection/>
    </xf>
    <xf numFmtId="0" fontId="6" fillId="2" borderId="21" xfId="0" applyFont="1" applyFill="1" applyBorder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 horizontal="center"/>
      <protection/>
    </xf>
    <xf numFmtId="172" fontId="1" fillId="0" borderId="0" xfId="0" applyNumberFormat="1" applyFont="1" applyAlignment="1" applyProtection="1">
      <alignment horizontal="center"/>
      <protection/>
    </xf>
    <xf numFmtId="0" fontId="0" fillId="0" borderId="0" xfId="0" applyFont="1" applyAlignment="1">
      <alignment/>
    </xf>
    <xf numFmtId="0" fontId="1" fillId="0" borderId="0" xfId="0" applyFont="1" applyFill="1" applyBorder="1" applyAlignment="1" applyProtection="1">
      <alignment horizontal="center"/>
      <protection/>
    </xf>
    <xf numFmtId="0" fontId="18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Continuous"/>
    </xf>
    <xf numFmtId="0" fontId="0" fillId="0" borderId="0" xfId="0" applyFont="1" applyAlignment="1" applyProtection="1">
      <alignment horizontal="centerContinuous"/>
      <protection locked="0"/>
    </xf>
    <xf numFmtId="14" fontId="0" fillId="0" borderId="0" xfId="0" applyNumberFormat="1" applyFont="1" applyAlignment="1">
      <alignment horizontal="centerContinuous"/>
    </xf>
    <xf numFmtId="0" fontId="0" fillId="0" borderId="21" xfId="0" applyFill="1" applyBorder="1" applyAlignment="1" applyProtection="1">
      <alignment horizontal="center"/>
      <protection/>
    </xf>
    <xf numFmtId="0" fontId="0" fillId="0" borderId="0" xfId="0" applyFill="1" applyAlignment="1">
      <alignment/>
    </xf>
    <xf numFmtId="0" fontId="19" fillId="0" borderId="0" xfId="0" applyFont="1" applyFill="1" applyAlignment="1">
      <alignment/>
    </xf>
    <xf numFmtId="0" fontId="0" fillId="2" borderId="21" xfId="0" applyFill="1" applyBorder="1" applyAlignment="1" applyProtection="1">
      <alignment horizontal="center"/>
      <protection locked="0"/>
    </xf>
    <xf numFmtId="0" fontId="0" fillId="0" borderId="0" xfId="0" applyFill="1" applyAlignment="1">
      <alignment horizontal="center"/>
    </xf>
    <xf numFmtId="0" fontId="10" fillId="5" borderId="29" xfId="0" applyFont="1" applyFill="1" applyBorder="1" applyAlignment="1">
      <alignment horizontal="left"/>
    </xf>
    <xf numFmtId="0" fontId="11" fillId="5" borderId="10" xfId="0" applyFont="1" applyFill="1" applyBorder="1" applyAlignment="1">
      <alignment/>
    </xf>
    <xf numFmtId="0" fontId="14" fillId="5" borderId="10" xfId="0" applyFont="1" applyFill="1" applyBorder="1" applyAlignment="1">
      <alignment horizontal="center"/>
    </xf>
    <xf numFmtId="0" fontId="10" fillId="5" borderId="10" xfId="0" applyFont="1" applyFill="1" applyBorder="1" applyAlignment="1">
      <alignment/>
    </xf>
    <xf numFmtId="0" fontId="11" fillId="5" borderId="6" xfId="0" applyFont="1" applyFill="1" applyBorder="1" applyAlignment="1">
      <alignment/>
    </xf>
    <xf numFmtId="49" fontId="0" fillId="2" borderId="21" xfId="0" applyNumberFormat="1" applyFont="1" applyFill="1" applyBorder="1" applyAlignment="1" applyProtection="1">
      <alignment/>
      <protection locked="0"/>
    </xf>
    <xf numFmtId="0" fontId="0" fillId="2" borderId="21" xfId="0" applyFont="1" applyFill="1" applyBorder="1" applyAlignment="1" applyProtection="1">
      <alignment/>
      <protection locked="0"/>
    </xf>
    <xf numFmtId="173" fontId="15" fillId="5" borderId="1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352425</xdr:colOff>
      <xdr:row>30</xdr:row>
      <xdr:rowOff>47625</xdr:rowOff>
    </xdr:from>
    <xdr:to>
      <xdr:col>2</xdr:col>
      <xdr:colOff>447675</xdr:colOff>
      <xdr:row>30</xdr:row>
      <xdr:rowOff>133350</xdr:rowOff>
    </xdr:to>
    <xdr:sp>
      <xdr:nvSpPr>
        <xdr:cNvPr id="1" name="Oval 1"/>
        <xdr:cNvSpPr>
          <a:spLocks/>
        </xdr:cNvSpPr>
      </xdr:nvSpPr>
      <xdr:spPr>
        <a:xfrm>
          <a:off x="1447800" y="573405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495300</xdr:colOff>
      <xdr:row>30</xdr:row>
      <xdr:rowOff>47625</xdr:rowOff>
    </xdr:from>
    <xdr:to>
      <xdr:col>2</xdr:col>
      <xdr:colOff>590550</xdr:colOff>
      <xdr:row>30</xdr:row>
      <xdr:rowOff>133350</xdr:rowOff>
    </xdr:to>
    <xdr:sp>
      <xdr:nvSpPr>
        <xdr:cNvPr id="2" name="Oval 2"/>
        <xdr:cNvSpPr>
          <a:spLocks/>
        </xdr:cNvSpPr>
      </xdr:nvSpPr>
      <xdr:spPr>
        <a:xfrm>
          <a:off x="1590675" y="573405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285750</xdr:colOff>
      <xdr:row>29</xdr:row>
      <xdr:rowOff>0</xdr:rowOff>
    </xdr:from>
    <xdr:to>
      <xdr:col>2</xdr:col>
      <xdr:colOff>695325</xdr:colOff>
      <xdr:row>29</xdr:row>
      <xdr:rowOff>142875</xdr:rowOff>
    </xdr:to>
    <xdr:sp>
      <xdr:nvSpPr>
        <xdr:cNvPr id="3" name="Text 4"/>
        <xdr:cNvSpPr txBox="1">
          <a:spLocks noChangeArrowheads="1"/>
        </xdr:cNvSpPr>
      </xdr:nvSpPr>
      <xdr:spPr>
        <a:xfrm>
          <a:off x="1381125" y="5524500"/>
          <a:ext cx="409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247650</xdr:colOff>
      <xdr:row>30</xdr:row>
      <xdr:rowOff>47625</xdr:rowOff>
    </xdr:from>
    <xdr:to>
      <xdr:col>4</xdr:col>
      <xdr:colOff>342900</xdr:colOff>
      <xdr:row>30</xdr:row>
      <xdr:rowOff>133350</xdr:rowOff>
    </xdr:to>
    <xdr:sp>
      <xdr:nvSpPr>
        <xdr:cNvPr id="4" name="Oval 5"/>
        <xdr:cNvSpPr>
          <a:spLocks/>
        </xdr:cNvSpPr>
      </xdr:nvSpPr>
      <xdr:spPr>
        <a:xfrm>
          <a:off x="3038475" y="573405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104775</xdr:colOff>
      <xdr:row>30</xdr:row>
      <xdr:rowOff>47625</xdr:rowOff>
    </xdr:from>
    <xdr:to>
      <xdr:col>4</xdr:col>
      <xdr:colOff>200025</xdr:colOff>
      <xdr:row>30</xdr:row>
      <xdr:rowOff>133350</xdr:rowOff>
    </xdr:to>
    <xdr:sp>
      <xdr:nvSpPr>
        <xdr:cNvPr id="5" name="Oval 6"/>
        <xdr:cNvSpPr>
          <a:spLocks/>
        </xdr:cNvSpPr>
      </xdr:nvSpPr>
      <xdr:spPr>
        <a:xfrm>
          <a:off x="2895600" y="573405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609600</xdr:colOff>
      <xdr:row>30</xdr:row>
      <xdr:rowOff>38100</xdr:rowOff>
    </xdr:from>
    <xdr:to>
      <xdr:col>5</xdr:col>
      <xdr:colOff>704850</xdr:colOff>
      <xdr:row>30</xdr:row>
      <xdr:rowOff>123825</xdr:rowOff>
    </xdr:to>
    <xdr:sp>
      <xdr:nvSpPr>
        <xdr:cNvPr id="6" name="Oval 7"/>
        <xdr:cNvSpPr>
          <a:spLocks/>
        </xdr:cNvSpPr>
      </xdr:nvSpPr>
      <xdr:spPr>
        <a:xfrm>
          <a:off x="4181475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466725</xdr:colOff>
      <xdr:row>30</xdr:row>
      <xdr:rowOff>38100</xdr:rowOff>
    </xdr:from>
    <xdr:to>
      <xdr:col>5</xdr:col>
      <xdr:colOff>561975</xdr:colOff>
      <xdr:row>30</xdr:row>
      <xdr:rowOff>123825</xdr:rowOff>
    </xdr:to>
    <xdr:sp>
      <xdr:nvSpPr>
        <xdr:cNvPr id="7" name="Oval 8"/>
        <xdr:cNvSpPr>
          <a:spLocks/>
        </xdr:cNvSpPr>
      </xdr:nvSpPr>
      <xdr:spPr>
        <a:xfrm>
          <a:off x="4038600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38100</xdr:colOff>
      <xdr:row>30</xdr:row>
      <xdr:rowOff>38100</xdr:rowOff>
    </xdr:from>
    <xdr:to>
      <xdr:col>7</xdr:col>
      <xdr:colOff>133350</xdr:colOff>
      <xdr:row>30</xdr:row>
      <xdr:rowOff>123825</xdr:rowOff>
    </xdr:to>
    <xdr:sp>
      <xdr:nvSpPr>
        <xdr:cNvPr id="8" name="Oval 10"/>
        <xdr:cNvSpPr>
          <a:spLocks/>
        </xdr:cNvSpPr>
      </xdr:nvSpPr>
      <xdr:spPr>
        <a:xfrm>
          <a:off x="5133975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30</xdr:row>
      <xdr:rowOff>38100</xdr:rowOff>
    </xdr:from>
    <xdr:to>
      <xdr:col>7</xdr:col>
      <xdr:colOff>276225</xdr:colOff>
      <xdr:row>30</xdr:row>
      <xdr:rowOff>123825</xdr:rowOff>
    </xdr:to>
    <xdr:sp>
      <xdr:nvSpPr>
        <xdr:cNvPr id="9" name="Oval 11"/>
        <xdr:cNvSpPr>
          <a:spLocks/>
        </xdr:cNvSpPr>
      </xdr:nvSpPr>
      <xdr:spPr>
        <a:xfrm>
          <a:off x="5276850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38100</xdr:colOff>
      <xdr:row>30</xdr:row>
      <xdr:rowOff>0</xdr:rowOff>
    </xdr:from>
    <xdr:to>
      <xdr:col>2</xdr:col>
      <xdr:colOff>304800</xdr:colOff>
      <xdr:row>31</xdr:row>
      <xdr:rowOff>9525</xdr:rowOff>
    </xdr:to>
    <xdr:sp>
      <xdr:nvSpPr>
        <xdr:cNvPr id="10" name="Text 12"/>
        <xdr:cNvSpPr txBox="1">
          <a:spLocks noChangeArrowheads="1"/>
        </xdr:cNvSpPr>
      </xdr:nvSpPr>
      <xdr:spPr>
        <a:xfrm>
          <a:off x="38100" y="5686425"/>
          <a:ext cx="13620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1) Bahn/Kugeln in Ordnung</a:t>
          </a:r>
        </a:p>
      </xdr:txBody>
    </xdr:sp>
    <xdr:clientData/>
  </xdr:twoCellAnchor>
  <xdr:twoCellAnchor>
    <xdr:from>
      <xdr:col>2</xdr:col>
      <xdr:colOff>866775</xdr:colOff>
      <xdr:row>30</xdr:row>
      <xdr:rowOff>9525</xdr:rowOff>
    </xdr:from>
    <xdr:to>
      <xdr:col>4</xdr:col>
      <xdr:colOff>76200</xdr:colOff>
      <xdr:row>31</xdr:row>
      <xdr:rowOff>9525</xdr:rowOff>
    </xdr:to>
    <xdr:sp>
      <xdr:nvSpPr>
        <xdr:cNvPr id="11" name="Text 13"/>
        <xdr:cNvSpPr txBox="1">
          <a:spLocks noChangeArrowheads="1"/>
        </xdr:cNvSpPr>
      </xdr:nvSpPr>
      <xdr:spPr>
        <a:xfrm>
          <a:off x="1962150" y="5695950"/>
          <a:ext cx="9048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2) Pässe in Ordnung</a:t>
          </a:r>
        </a:p>
      </xdr:txBody>
    </xdr:sp>
    <xdr:clientData/>
  </xdr:twoCellAnchor>
  <xdr:twoCellAnchor>
    <xdr:from>
      <xdr:col>4</xdr:col>
      <xdr:colOff>38100</xdr:colOff>
      <xdr:row>29</xdr:row>
      <xdr:rowOff>0</xdr:rowOff>
    </xdr:from>
    <xdr:to>
      <xdr:col>4</xdr:col>
      <xdr:colOff>447675</xdr:colOff>
      <xdr:row>30</xdr:row>
      <xdr:rowOff>0</xdr:rowOff>
    </xdr:to>
    <xdr:sp>
      <xdr:nvSpPr>
        <xdr:cNvPr id="12" name="Text 15"/>
        <xdr:cNvSpPr txBox="1">
          <a:spLocks noChangeArrowheads="1"/>
        </xdr:cNvSpPr>
      </xdr:nvSpPr>
      <xdr:spPr>
        <a:xfrm>
          <a:off x="2828925" y="55245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4</xdr:col>
      <xdr:colOff>609600</xdr:colOff>
      <xdr:row>30</xdr:row>
      <xdr:rowOff>9525</xdr:rowOff>
    </xdr:from>
    <xdr:to>
      <xdr:col>5</xdr:col>
      <xdr:colOff>381000</xdr:colOff>
      <xdr:row>31</xdr:row>
      <xdr:rowOff>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3400425" y="5695950"/>
          <a:ext cx="552450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3) Protest</a:t>
          </a:r>
        </a:p>
      </xdr:txBody>
    </xdr:sp>
    <xdr:clientData/>
  </xdr:twoCellAnchor>
  <xdr:twoCellAnchor>
    <xdr:from>
      <xdr:col>5</xdr:col>
      <xdr:colOff>390525</xdr:colOff>
      <xdr:row>29</xdr:row>
      <xdr:rowOff>0</xdr:rowOff>
    </xdr:from>
    <xdr:to>
      <xdr:col>6</xdr:col>
      <xdr:colOff>38100</xdr:colOff>
      <xdr:row>29</xdr:row>
      <xdr:rowOff>142875</xdr:rowOff>
    </xdr:to>
    <xdr:sp>
      <xdr:nvSpPr>
        <xdr:cNvPr id="14" name="Text 17"/>
        <xdr:cNvSpPr txBox="1">
          <a:spLocks noChangeArrowheads="1"/>
        </xdr:cNvSpPr>
      </xdr:nvSpPr>
      <xdr:spPr>
        <a:xfrm>
          <a:off x="3962400" y="5524500"/>
          <a:ext cx="4095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6</xdr:col>
      <xdr:colOff>123825</xdr:colOff>
      <xdr:row>30</xdr:row>
      <xdr:rowOff>0</xdr:rowOff>
    </xdr:from>
    <xdr:to>
      <xdr:col>7</xdr:col>
      <xdr:colOff>0</xdr:colOff>
      <xdr:row>31</xdr:row>
      <xdr:rowOff>9525</xdr:rowOff>
    </xdr:to>
    <xdr:sp>
      <xdr:nvSpPr>
        <xdr:cNvPr id="15" name="Text 18"/>
        <xdr:cNvSpPr txBox="1">
          <a:spLocks noChangeArrowheads="1"/>
        </xdr:cNvSpPr>
      </xdr:nvSpPr>
      <xdr:spPr>
        <a:xfrm>
          <a:off x="4457700" y="5686425"/>
          <a:ext cx="63817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4) Verletzung</a:t>
          </a:r>
        </a:p>
      </xdr:txBody>
    </xdr:sp>
    <xdr:clientData/>
  </xdr:twoCellAnchor>
  <xdr:twoCellAnchor>
    <xdr:from>
      <xdr:col>6</xdr:col>
      <xdr:colOff>723900</xdr:colOff>
      <xdr:row>29</xdr:row>
      <xdr:rowOff>0</xdr:rowOff>
    </xdr:from>
    <xdr:to>
      <xdr:col>7</xdr:col>
      <xdr:colOff>371475</xdr:colOff>
      <xdr:row>29</xdr:row>
      <xdr:rowOff>152400</xdr:rowOff>
    </xdr:to>
    <xdr:sp>
      <xdr:nvSpPr>
        <xdr:cNvPr id="16" name="Text 19"/>
        <xdr:cNvSpPr txBox="1">
          <a:spLocks noChangeArrowheads="1"/>
        </xdr:cNvSpPr>
      </xdr:nvSpPr>
      <xdr:spPr>
        <a:xfrm>
          <a:off x="5057775" y="5524500"/>
          <a:ext cx="4095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7</xdr:col>
      <xdr:colOff>438150</xdr:colOff>
      <xdr:row>30</xdr:row>
      <xdr:rowOff>19050</xdr:rowOff>
    </xdr:from>
    <xdr:to>
      <xdr:col>8</xdr:col>
      <xdr:colOff>95250</xdr:colOff>
      <xdr:row>31</xdr:row>
      <xdr:rowOff>9525</xdr:rowOff>
    </xdr:to>
    <xdr:sp>
      <xdr:nvSpPr>
        <xdr:cNvPr id="17" name="Text 20"/>
        <xdr:cNvSpPr txBox="1">
          <a:spLocks noChangeArrowheads="1"/>
        </xdr:cNvSpPr>
      </xdr:nvSpPr>
      <xdr:spPr>
        <a:xfrm>
          <a:off x="5534025" y="5705475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5) Verwarnung</a:t>
          </a:r>
        </a:p>
      </xdr:txBody>
    </xdr:sp>
    <xdr:clientData/>
  </xdr:twoCellAnchor>
  <xdr:twoCellAnchor>
    <xdr:from>
      <xdr:col>8</xdr:col>
      <xdr:colOff>114300</xdr:colOff>
      <xdr:row>29</xdr:row>
      <xdr:rowOff>0</xdr:rowOff>
    </xdr:from>
    <xdr:to>
      <xdr:col>8</xdr:col>
      <xdr:colOff>523875</xdr:colOff>
      <xdr:row>30</xdr:row>
      <xdr:rowOff>0</xdr:rowOff>
    </xdr:to>
    <xdr:sp>
      <xdr:nvSpPr>
        <xdr:cNvPr id="18" name="Text 21"/>
        <xdr:cNvSpPr txBox="1">
          <a:spLocks noChangeArrowheads="1"/>
        </xdr:cNvSpPr>
      </xdr:nvSpPr>
      <xdr:spPr>
        <a:xfrm>
          <a:off x="6191250" y="5524500"/>
          <a:ext cx="409575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628650</xdr:colOff>
      <xdr:row>29</xdr:row>
      <xdr:rowOff>152400</xdr:rowOff>
    </xdr:from>
    <xdr:to>
      <xdr:col>9</xdr:col>
      <xdr:colOff>476250</xdr:colOff>
      <xdr:row>31</xdr:row>
      <xdr:rowOff>9525</xdr:rowOff>
    </xdr:to>
    <xdr:sp>
      <xdr:nvSpPr>
        <xdr:cNvPr id="19" name="Text 22"/>
        <xdr:cNvSpPr txBox="1">
          <a:spLocks noChangeArrowheads="1"/>
        </xdr:cNvSpPr>
      </xdr:nvSpPr>
      <xdr:spPr>
        <a:xfrm>
          <a:off x="6705600" y="5676900"/>
          <a:ext cx="609600" cy="1809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6) Sonstiges</a:t>
          </a:r>
        </a:p>
      </xdr:txBody>
    </xdr:sp>
    <xdr:clientData/>
  </xdr:twoCellAnchor>
  <xdr:twoCellAnchor>
    <xdr:from>
      <xdr:col>9</xdr:col>
      <xdr:colOff>485775</xdr:colOff>
      <xdr:row>29</xdr:row>
      <xdr:rowOff>0</xdr:rowOff>
    </xdr:from>
    <xdr:to>
      <xdr:col>10</xdr:col>
      <xdr:colOff>133350</xdr:colOff>
      <xdr:row>29</xdr:row>
      <xdr:rowOff>152400</xdr:rowOff>
    </xdr:to>
    <xdr:sp>
      <xdr:nvSpPr>
        <xdr:cNvPr id="20" name="Text 23"/>
        <xdr:cNvSpPr txBox="1">
          <a:spLocks noChangeArrowheads="1"/>
        </xdr:cNvSpPr>
      </xdr:nvSpPr>
      <xdr:spPr>
        <a:xfrm>
          <a:off x="7324725" y="5524500"/>
          <a:ext cx="4095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600" b="0" i="0" u="none" baseline="0">
              <a:latin typeface="Arial"/>
              <a:ea typeface="Arial"/>
              <a:cs typeface="Arial"/>
            </a:rPr>
            <a:t>Ja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</a:t>
          </a:r>
          <a:r>
            <a:rPr lang="en-US" cap="none" sz="600" b="0" i="0" u="none" baseline="0">
              <a:latin typeface="Arial"/>
              <a:ea typeface="Arial"/>
              <a:cs typeface="Arial"/>
            </a:rPr>
            <a:t>Nein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8</xdr:col>
      <xdr:colOff>133350</xdr:colOff>
      <xdr:row>30</xdr:row>
      <xdr:rowOff>38100</xdr:rowOff>
    </xdr:from>
    <xdr:to>
      <xdr:col>8</xdr:col>
      <xdr:colOff>228600</xdr:colOff>
      <xdr:row>30</xdr:row>
      <xdr:rowOff>123825</xdr:rowOff>
    </xdr:to>
    <xdr:sp>
      <xdr:nvSpPr>
        <xdr:cNvPr id="21" name="Oval 24"/>
        <xdr:cNvSpPr>
          <a:spLocks/>
        </xdr:cNvSpPr>
      </xdr:nvSpPr>
      <xdr:spPr>
        <a:xfrm>
          <a:off x="6210300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314325</xdr:colOff>
      <xdr:row>30</xdr:row>
      <xdr:rowOff>38100</xdr:rowOff>
    </xdr:from>
    <xdr:to>
      <xdr:col>8</xdr:col>
      <xdr:colOff>409575</xdr:colOff>
      <xdr:row>30</xdr:row>
      <xdr:rowOff>123825</xdr:rowOff>
    </xdr:to>
    <xdr:sp>
      <xdr:nvSpPr>
        <xdr:cNvPr id="22" name="Oval 25"/>
        <xdr:cNvSpPr>
          <a:spLocks/>
        </xdr:cNvSpPr>
      </xdr:nvSpPr>
      <xdr:spPr>
        <a:xfrm>
          <a:off x="6391275" y="5724525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514350</xdr:colOff>
      <xdr:row>30</xdr:row>
      <xdr:rowOff>28575</xdr:rowOff>
    </xdr:from>
    <xdr:to>
      <xdr:col>9</xdr:col>
      <xdr:colOff>609600</xdr:colOff>
      <xdr:row>30</xdr:row>
      <xdr:rowOff>114300</xdr:rowOff>
    </xdr:to>
    <xdr:sp>
      <xdr:nvSpPr>
        <xdr:cNvPr id="23" name="Oval 26"/>
        <xdr:cNvSpPr>
          <a:spLocks/>
        </xdr:cNvSpPr>
      </xdr:nvSpPr>
      <xdr:spPr>
        <a:xfrm>
          <a:off x="7353300" y="571500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685800</xdr:colOff>
      <xdr:row>30</xdr:row>
      <xdr:rowOff>28575</xdr:rowOff>
    </xdr:from>
    <xdr:to>
      <xdr:col>10</xdr:col>
      <xdr:colOff>19050</xdr:colOff>
      <xdr:row>30</xdr:row>
      <xdr:rowOff>114300</xdr:rowOff>
    </xdr:to>
    <xdr:sp>
      <xdr:nvSpPr>
        <xdr:cNvPr id="24" name="Oval 27"/>
        <xdr:cNvSpPr>
          <a:spLocks/>
        </xdr:cNvSpPr>
      </xdr:nvSpPr>
      <xdr:spPr>
        <a:xfrm>
          <a:off x="7524750" y="5715000"/>
          <a:ext cx="95250" cy="8572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1:V31"/>
  <sheetViews>
    <sheetView tabSelected="1" workbookViewId="0" topLeftCell="A1">
      <selection activeCell="K19" sqref="K19"/>
    </sheetView>
  </sheetViews>
  <sheetFormatPr defaultColWidth="11.421875" defaultRowHeight="12.75"/>
  <cols>
    <col min="1" max="1" width="19.421875" style="0" customWidth="1"/>
    <col min="2" max="3" width="4.7109375" style="0" customWidth="1"/>
    <col min="4" max="4" width="5.8515625" style="0" customWidth="1"/>
    <col min="5" max="5" width="2.7109375" style="0" customWidth="1"/>
    <col min="6" max="7" width="4.7109375" style="0" customWidth="1"/>
    <col min="8" max="8" width="5.57421875" style="0" customWidth="1"/>
    <col min="9" max="9" width="2.7109375" style="0" customWidth="1"/>
    <col min="10" max="11" width="4.7109375" style="0" customWidth="1"/>
    <col min="12" max="12" width="5.28125" style="0" customWidth="1"/>
    <col min="13" max="13" width="2.7109375" style="0" customWidth="1"/>
    <col min="14" max="15" width="4.7109375" style="0" customWidth="1"/>
    <col min="16" max="16" width="5.7109375" style="0" customWidth="1"/>
    <col min="17" max="17" width="2.7109375" style="16" customWidth="1"/>
    <col min="18" max="20" width="5.7109375" style="0" customWidth="1"/>
    <col min="21" max="21" width="3.7109375" style="0" customWidth="1"/>
  </cols>
  <sheetData>
    <row r="1" spans="1:21" s="71" customFormat="1" ht="16.5" customHeight="1">
      <c r="A1" s="71" t="s">
        <v>28</v>
      </c>
      <c r="B1" s="74">
        <v>5555</v>
      </c>
      <c r="E1" s="71" t="s">
        <v>29</v>
      </c>
      <c r="F1" s="73">
        <f>B1/6</f>
        <v>925.8333333333334</v>
      </c>
      <c r="G1" s="75" t="s">
        <v>30</v>
      </c>
      <c r="H1" s="76"/>
      <c r="Q1" s="77"/>
      <c r="R1" s="78"/>
      <c r="S1" s="76"/>
      <c r="T1" s="76"/>
      <c r="U1" s="76"/>
    </row>
    <row r="2" spans="1:21" ht="18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15"/>
      <c r="R2" s="1"/>
      <c r="S2" s="1"/>
      <c r="T2" s="1"/>
      <c r="U2" s="1"/>
    </row>
    <row r="4" spans="1:21" ht="15.75">
      <c r="A4" s="60" t="s">
        <v>32</v>
      </c>
      <c r="B4" s="61" t="s">
        <v>1</v>
      </c>
      <c r="C4" s="61"/>
      <c r="D4" s="61"/>
      <c r="E4" s="61"/>
      <c r="F4" s="61" t="s">
        <v>2</v>
      </c>
      <c r="G4" s="61"/>
      <c r="H4" s="61"/>
      <c r="I4" s="61"/>
      <c r="J4" s="61" t="s">
        <v>3</v>
      </c>
      <c r="K4" s="61"/>
      <c r="L4" s="61"/>
      <c r="M4" s="61"/>
      <c r="N4" s="61" t="s">
        <v>4</v>
      </c>
      <c r="O4" s="61"/>
      <c r="P4" s="61"/>
      <c r="Q4" s="62"/>
      <c r="R4" s="61" t="s">
        <v>5</v>
      </c>
      <c r="S4" s="61"/>
      <c r="T4" s="61"/>
      <c r="U4" s="61"/>
    </row>
    <row r="5" spans="1:21" ht="12.75">
      <c r="A5" s="42" t="s">
        <v>6</v>
      </c>
      <c r="B5" s="59" t="s">
        <v>7</v>
      </c>
      <c r="C5" s="59" t="s">
        <v>8</v>
      </c>
      <c r="D5" s="59" t="s">
        <v>9</v>
      </c>
      <c r="E5" s="59" t="s">
        <v>10</v>
      </c>
      <c r="F5" s="59" t="s">
        <v>7</v>
      </c>
      <c r="G5" s="59" t="s">
        <v>8</v>
      </c>
      <c r="H5" s="59" t="s">
        <v>9</v>
      </c>
      <c r="I5" s="59" t="s">
        <v>10</v>
      </c>
      <c r="J5" s="59" t="s">
        <v>7</v>
      </c>
      <c r="K5" s="59" t="s">
        <v>8</v>
      </c>
      <c r="L5" s="59" t="s">
        <v>9</v>
      </c>
      <c r="M5" s="59" t="s">
        <v>10</v>
      </c>
      <c r="N5" s="59" t="s">
        <v>7</v>
      </c>
      <c r="O5" s="59" t="s">
        <v>8</v>
      </c>
      <c r="P5" s="59" t="s">
        <v>9</v>
      </c>
      <c r="Q5" s="58" t="s">
        <v>10</v>
      </c>
      <c r="R5" s="59" t="s">
        <v>7</v>
      </c>
      <c r="S5" s="59" t="s">
        <v>8</v>
      </c>
      <c r="T5" s="59" t="s">
        <v>9</v>
      </c>
      <c r="U5" s="59" t="s">
        <v>10</v>
      </c>
    </row>
    <row r="6" spans="1:21" s="80" customFormat="1" ht="15" customHeight="1">
      <c r="A6" s="89" t="s">
        <v>35</v>
      </c>
      <c r="B6" s="82">
        <v>125</v>
      </c>
      <c r="C6" s="79">
        <f aca="true" t="shared" si="0" ref="C6:C11">IF(D6=0,"",D6-B6)</f>
        <v>75</v>
      </c>
      <c r="D6" s="82">
        <v>200</v>
      </c>
      <c r="E6" s="82">
        <v>1</v>
      </c>
      <c r="F6" s="82">
        <v>125</v>
      </c>
      <c r="G6" s="79">
        <f aca="true" t="shared" si="1" ref="G6:G11">IF(H6=0,"",H6-F6)</f>
        <v>75</v>
      </c>
      <c r="H6" s="82">
        <v>200</v>
      </c>
      <c r="I6" s="82">
        <v>2</v>
      </c>
      <c r="J6" s="82">
        <v>125</v>
      </c>
      <c r="K6" s="79">
        <f aca="true" t="shared" si="2" ref="K6:K11">IF(L6=0,"",L6-J6)</f>
        <v>75</v>
      </c>
      <c r="L6" s="82">
        <v>200</v>
      </c>
      <c r="M6" s="82">
        <v>3</v>
      </c>
      <c r="N6" s="82">
        <v>135</v>
      </c>
      <c r="O6" s="79">
        <f aca="true" t="shared" si="3" ref="O6:O11">IF(P6=0,"",P6-N6)</f>
        <v>65</v>
      </c>
      <c r="P6" s="82">
        <v>200</v>
      </c>
      <c r="Q6" s="82">
        <v>1</v>
      </c>
      <c r="R6" s="79">
        <f aca="true" t="shared" si="4" ref="R6:R11">IF(B6+F6+J6+N6=0,"",B6+F6+J6+N6)</f>
        <v>510</v>
      </c>
      <c r="S6" s="79">
        <f aca="true" t="shared" si="5" ref="S6:S11">IF(T6="","",T6-R6)</f>
        <v>290</v>
      </c>
      <c r="T6" s="79">
        <f aca="true" t="shared" si="6" ref="T6:T11">IF(D6+H6+L6+P6=0,"",D6+H6+L6+P6)</f>
        <v>800</v>
      </c>
      <c r="U6" s="79">
        <f aca="true" t="shared" si="7" ref="U6:U11">SUM(E6,I6,M6,Q6)</f>
        <v>7</v>
      </c>
    </row>
    <row r="7" spans="1:21" s="80" customFormat="1" ht="15" customHeight="1">
      <c r="A7" s="90"/>
      <c r="B7" s="82"/>
      <c r="C7" s="79">
        <f t="shared" si="0"/>
      </c>
      <c r="D7" s="82"/>
      <c r="E7" s="82"/>
      <c r="F7" s="82"/>
      <c r="G7" s="79">
        <f t="shared" si="1"/>
      </c>
      <c r="H7" s="82"/>
      <c r="I7" s="82"/>
      <c r="J7" s="82"/>
      <c r="K7" s="79">
        <f t="shared" si="2"/>
      </c>
      <c r="L7" s="82"/>
      <c r="M7" s="82"/>
      <c r="N7" s="82"/>
      <c r="O7" s="79">
        <f t="shared" si="3"/>
      </c>
      <c r="P7" s="82"/>
      <c r="Q7" s="82"/>
      <c r="R7" s="79">
        <f t="shared" si="4"/>
      </c>
      <c r="S7" s="79">
        <f>IF(T7="","",T7-R7)</f>
      </c>
      <c r="T7" s="79">
        <f t="shared" si="6"/>
      </c>
      <c r="U7" s="79">
        <f t="shared" si="7"/>
        <v>0</v>
      </c>
    </row>
    <row r="8" spans="1:21" s="80" customFormat="1" ht="15" customHeight="1">
      <c r="A8" s="90"/>
      <c r="B8" s="82"/>
      <c r="C8" s="79">
        <f t="shared" si="0"/>
      </c>
      <c r="D8" s="82"/>
      <c r="E8" s="82"/>
      <c r="F8" s="82"/>
      <c r="G8" s="79">
        <f t="shared" si="1"/>
      </c>
      <c r="H8" s="82"/>
      <c r="I8" s="82"/>
      <c r="J8" s="82"/>
      <c r="K8" s="79">
        <f t="shared" si="2"/>
      </c>
      <c r="L8" s="82"/>
      <c r="M8" s="82"/>
      <c r="N8" s="82"/>
      <c r="O8" s="79">
        <f t="shared" si="3"/>
      </c>
      <c r="P8" s="82"/>
      <c r="Q8" s="82"/>
      <c r="R8" s="79">
        <f t="shared" si="4"/>
      </c>
      <c r="S8" s="79">
        <f t="shared" si="5"/>
      </c>
      <c r="T8" s="79">
        <f t="shared" si="6"/>
      </c>
      <c r="U8" s="79">
        <f t="shared" si="7"/>
        <v>0</v>
      </c>
    </row>
    <row r="9" spans="1:21" s="80" customFormat="1" ht="15" customHeight="1">
      <c r="A9" s="90"/>
      <c r="B9" s="82"/>
      <c r="C9" s="79">
        <f t="shared" si="0"/>
      </c>
      <c r="D9" s="82"/>
      <c r="E9" s="82"/>
      <c r="F9" s="82"/>
      <c r="G9" s="79">
        <f t="shared" si="1"/>
      </c>
      <c r="H9" s="82"/>
      <c r="I9" s="82"/>
      <c r="J9" s="82"/>
      <c r="K9" s="79">
        <f t="shared" si="2"/>
      </c>
      <c r="L9" s="82"/>
      <c r="M9" s="82"/>
      <c r="N9" s="82"/>
      <c r="O9" s="79">
        <f t="shared" si="3"/>
      </c>
      <c r="P9" s="82"/>
      <c r="Q9" s="82"/>
      <c r="R9" s="79">
        <f t="shared" si="4"/>
      </c>
      <c r="S9" s="79">
        <f t="shared" si="5"/>
      </c>
      <c r="T9" s="79">
        <f t="shared" si="6"/>
      </c>
      <c r="U9" s="79">
        <f t="shared" si="7"/>
        <v>0</v>
      </c>
    </row>
    <row r="10" spans="1:21" s="80" customFormat="1" ht="15" customHeight="1">
      <c r="A10" s="90"/>
      <c r="B10" s="82"/>
      <c r="C10" s="79">
        <f t="shared" si="0"/>
      </c>
      <c r="D10" s="82"/>
      <c r="E10" s="82"/>
      <c r="F10" s="82"/>
      <c r="G10" s="79">
        <f t="shared" si="1"/>
      </c>
      <c r="H10" s="82"/>
      <c r="I10" s="82"/>
      <c r="J10" s="82"/>
      <c r="K10" s="79">
        <f t="shared" si="2"/>
      </c>
      <c r="L10" s="82"/>
      <c r="M10" s="82"/>
      <c r="N10" s="82"/>
      <c r="O10" s="79">
        <f t="shared" si="3"/>
      </c>
      <c r="P10" s="82"/>
      <c r="Q10" s="82"/>
      <c r="R10" s="79">
        <f t="shared" si="4"/>
      </c>
      <c r="S10" s="79">
        <f t="shared" si="5"/>
      </c>
      <c r="T10" s="79">
        <f t="shared" si="6"/>
      </c>
      <c r="U10" s="79">
        <f t="shared" si="7"/>
        <v>0</v>
      </c>
    </row>
    <row r="11" spans="1:22" s="80" customFormat="1" ht="15" customHeight="1">
      <c r="A11" s="90"/>
      <c r="B11" s="82"/>
      <c r="C11" s="79">
        <f t="shared" si="0"/>
      </c>
      <c r="D11" s="82"/>
      <c r="E11" s="82"/>
      <c r="F11" s="82"/>
      <c r="G11" s="79">
        <f t="shared" si="1"/>
      </c>
      <c r="H11" s="82"/>
      <c r="I11" s="82"/>
      <c r="J11" s="82"/>
      <c r="K11" s="79">
        <f t="shared" si="2"/>
      </c>
      <c r="L11" s="82"/>
      <c r="M11" s="82"/>
      <c r="N11" s="82"/>
      <c r="O11" s="79">
        <f t="shared" si="3"/>
      </c>
      <c r="P11" s="82"/>
      <c r="Q11" s="82"/>
      <c r="R11" s="79">
        <f t="shared" si="4"/>
      </c>
      <c r="S11" s="79">
        <f t="shared" si="5"/>
      </c>
      <c r="T11" s="79">
        <f t="shared" si="6"/>
      </c>
      <c r="U11" s="79">
        <f t="shared" si="7"/>
        <v>0</v>
      </c>
      <c r="V11" s="81" t="s">
        <v>31</v>
      </c>
    </row>
    <row r="12" spans="1:22" ht="15" customHeight="1" thickBot="1">
      <c r="A12" s="3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9"/>
      <c r="R12" s="63">
        <f>SUM(R6:R11)</f>
        <v>510</v>
      </c>
      <c r="S12" s="64">
        <f>SUM(S6:S11)</f>
        <v>290</v>
      </c>
      <c r="T12" s="64">
        <f>SUM(T6:T11)</f>
        <v>800</v>
      </c>
      <c r="U12" s="65">
        <f>SUM(U6:U11)</f>
        <v>7</v>
      </c>
      <c r="V12" s="72">
        <f>$B$1-T12</f>
        <v>4755</v>
      </c>
    </row>
    <row r="13" spans="1:17" ht="13.5" thickBot="1">
      <c r="A13" s="3" t="s">
        <v>11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17"/>
    </row>
    <row r="14" spans="1:22" ht="24.75" customHeight="1" thickBot="1">
      <c r="A14" s="18"/>
      <c r="B14" s="84" t="str">
        <f>A4</f>
        <v>Heim</v>
      </c>
      <c r="C14" s="85"/>
      <c r="D14" s="85"/>
      <c r="E14" s="85"/>
      <c r="F14" s="85"/>
      <c r="G14" s="85"/>
      <c r="H14" s="85"/>
      <c r="I14" s="86" t="str">
        <f>IF(T12-T24&gt;=0,"+","-")</f>
        <v>+</v>
      </c>
      <c r="J14" s="91">
        <f>T12-T24</f>
        <v>2</v>
      </c>
      <c r="K14" s="91"/>
      <c r="L14" s="91"/>
      <c r="M14" s="86" t="str">
        <f>IF(T12-T24&gt;=0,"-","+")</f>
        <v>-</v>
      </c>
      <c r="N14" s="85"/>
      <c r="O14" s="87" t="str">
        <f>A16</f>
        <v>Gast</v>
      </c>
      <c r="P14" s="85"/>
      <c r="Q14" s="85"/>
      <c r="R14" s="85"/>
      <c r="S14" s="85"/>
      <c r="T14" s="88"/>
      <c r="U14" s="22"/>
      <c r="V14" s="20"/>
    </row>
    <row r="15" ht="12.75">
      <c r="M15" t="s">
        <v>11</v>
      </c>
    </row>
    <row r="16" spans="1:21" ht="15.75">
      <c r="A16" s="48" t="s">
        <v>33</v>
      </c>
      <c r="B16" s="61" t="s">
        <v>1</v>
      </c>
      <c r="C16" s="61"/>
      <c r="D16" s="61"/>
      <c r="E16" s="61"/>
      <c r="F16" s="61" t="s">
        <v>2</v>
      </c>
      <c r="G16" s="61"/>
      <c r="H16" s="61"/>
      <c r="I16" s="61"/>
      <c r="J16" s="61" t="s">
        <v>3</v>
      </c>
      <c r="K16" s="61"/>
      <c r="L16" s="61"/>
      <c r="M16" s="61"/>
      <c r="N16" s="61" t="s">
        <v>4</v>
      </c>
      <c r="O16" s="61"/>
      <c r="P16" s="61"/>
      <c r="Q16" s="62"/>
      <c r="R16" s="61" t="s">
        <v>5</v>
      </c>
      <c r="S16" s="61"/>
      <c r="T16" s="61"/>
      <c r="U16" s="61"/>
    </row>
    <row r="17" spans="1:21" ht="12.75">
      <c r="A17" s="42" t="s">
        <v>6</v>
      </c>
      <c r="B17" s="59" t="s">
        <v>7</v>
      </c>
      <c r="C17" s="59" t="s">
        <v>8</v>
      </c>
      <c r="D17" s="59" t="s">
        <v>9</v>
      </c>
      <c r="E17" s="59" t="s">
        <v>10</v>
      </c>
      <c r="F17" s="59" t="s">
        <v>7</v>
      </c>
      <c r="G17" s="59" t="s">
        <v>8</v>
      </c>
      <c r="H17" s="59" t="s">
        <v>9</v>
      </c>
      <c r="I17" s="59" t="s">
        <v>10</v>
      </c>
      <c r="J17" s="59" t="s">
        <v>7</v>
      </c>
      <c r="K17" s="59" t="s">
        <v>8</v>
      </c>
      <c r="L17" s="59" t="s">
        <v>9</v>
      </c>
      <c r="M17" s="59" t="s">
        <v>10</v>
      </c>
      <c r="N17" s="59" t="s">
        <v>7</v>
      </c>
      <c r="O17" s="59" t="s">
        <v>8</v>
      </c>
      <c r="P17" s="59" t="s">
        <v>9</v>
      </c>
      <c r="Q17" s="58" t="s">
        <v>10</v>
      </c>
      <c r="R17" s="59" t="s">
        <v>7</v>
      </c>
      <c r="S17" s="59" t="s">
        <v>8</v>
      </c>
      <c r="T17" s="59" t="s">
        <v>9</v>
      </c>
      <c r="U17" s="59" t="s">
        <v>10</v>
      </c>
    </row>
    <row r="18" spans="1:21" s="80" customFormat="1" ht="15" customHeight="1">
      <c r="A18" s="90" t="s">
        <v>36</v>
      </c>
      <c r="B18" s="82">
        <v>134</v>
      </c>
      <c r="C18" s="79">
        <f aca="true" t="shared" si="8" ref="C18:C23">IF(D18=0,"",D18-B18)</f>
        <v>66</v>
      </c>
      <c r="D18" s="82">
        <v>200</v>
      </c>
      <c r="E18" s="82">
        <v>2</v>
      </c>
      <c r="F18" s="82">
        <v>122</v>
      </c>
      <c r="G18" s="79">
        <f aca="true" t="shared" si="9" ref="G18:G23">IF(H18=0,"",H18-F18)</f>
        <v>67</v>
      </c>
      <c r="H18" s="82">
        <v>189</v>
      </c>
      <c r="I18" s="82">
        <v>3</v>
      </c>
      <c r="J18" s="82">
        <v>145</v>
      </c>
      <c r="K18" s="79">
        <f aca="true" t="shared" si="10" ref="K18:K23">IF(L18=0,"",L18-J18)</f>
        <v>75</v>
      </c>
      <c r="L18" s="82">
        <v>220</v>
      </c>
      <c r="M18" s="82">
        <v>1</v>
      </c>
      <c r="N18" s="82">
        <v>111</v>
      </c>
      <c r="O18" s="79">
        <f aca="true" t="shared" si="11" ref="O18:O23">IF(P18=0,"",P18-N18)</f>
        <v>78</v>
      </c>
      <c r="P18" s="82">
        <v>189</v>
      </c>
      <c r="Q18" s="82">
        <v>3</v>
      </c>
      <c r="R18" s="79">
        <f aca="true" t="shared" si="12" ref="R18:R23">IF(B18+F18+J18+N18=0,"",B18+F18+J18+N18)</f>
        <v>512</v>
      </c>
      <c r="S18" s="79">
        <f aca="true" t="shared" si="13" ref="S18:S23">IF(T18="","",T18-R18)</f>
        <v>286</v>
      </c>
      <c r="T18" s="79">
        <f aca="true" t="shared" si="14" ref="T18:T23">IF(D18+H18+L18+P18=0,"",D18+H18+L18+P18)</f>
        <v>798</v>
      </c>
      <c r="U18" s="79">
        <f aca="true" t="shared" si="15" ref="U18:U23">SUM(E18,I18,M18,Q18)</f>
        <v>9</v>
      </c>
    </row>
    <row r="19" spans="1:21" s="80" customFormat="1" ht="15" customHeight="1">
      <c r="A19" s="90"/>
      <c r="B19" s="82"/>
      <c r="C19" s="79">
        <f t="shared" si="8"/>
      </c>
      <c r="D19" s="82"/>
      <c r="E19" s="82"/>
      <c r="F19" s="82"/>
      <c r="G19" s="79">
        <f t="shared" si="9"/>
      </c>
      <c r="H19" s="82"/>
      <c r="I19" s="82"/>
      <c r="J19" s="82"/>
      <c r="K19" s="79">
        <f t="shared" si="10"/>
      </c>
      <c r="L19" s="82"/>
      <c r="M19" s="82"/>
      <c r="N19" s="82"/>
      <c r="O19" s="79">
        <f t="shared" si="11"/>
      </c>
      <c r="P19" s="82"/>
      <c r="Q19" s="82"/>
      <c r="R19" s="79">
        <f t="shared" si="12"/>
      </c>
      <c r="S19" s="79">
        <f t="shared" si="13"/>
      </c>
      <c r="T19" s="79">
        <f t="shared" si="14"/>
      </c>
      <c r="U19" s="79">
        <f t="shared" si="15"/>
        <v>0</v>
      </c>
    </row>
    <row r="20" spans="1:21" s="80" customFormat="1" ht="15" customHeight="1">
      <c r="A20" s="90"/>
      <c r="B20" s="82"/>
      <c r="C20" s="79">
        <f t="shared" si="8"/>
      </c>
      <c r="D20" s="82"/>
      <c r="E20" s="82"/>
      <c r="F20" s="82"/>
      <c r="G20" s="79">
        <f t="shared" si="9"/>
      </c>
      <c r="H20" s="82"/>
      <c r="I20" s="82"/>
      <c r="J20" s="82"/>
      <c r="K20" s="79">
        <f t="shared" si="10"/>
      </c>
      <c r="L20" s="82"/>
      <c r="M20" s="82"/>
      <c r="N20" s="82"/>
      <c r="O20" s="79">
        <f t="shared" si="11"/>
      </c>
      <c r="P20" s="82"/>
      <c r="Q20" s="82"/>
      <c r="R20" s="79">
        <f t="shared" si="12"/>
      </c>
      <c r="S20" s="79">
        <f t="shared" si="13"/>
      </c>
      <c r="T20" s="79">
        <f t="shared" si="14"/>
      </c>
      <c r="U20" s="79">
        <f t="shared" si="15"/>
        <v>0</v>
      </c>
    </row>
    <row r="21" spans="1:21" s="80" customFormat="1" ht="15" customHeight="1">
      <c r="A21" s="90"/>
      <c r="B21" s="82"/>
      <c r="C21" s="79">
        <f t="shared" si="8"/>
      </c>
      <c r="D21" s="82"/>
      <c r="E21" s="82"/>
      <c r="F21" s="82"/>
      <c r="G21" s="79">
        <f t="shared" si="9"/>
      </c>
      <c r="H21" s="82"/>
      <c r="I21" s="82"/>
      <c r="J21" s="82"/>
      <c r="K21" s="79">
        <f t="shared" si="10"/>
      </c>
      <c r="L21" s="82"/>
      <c r="M21" s="82"/>
      <c r="N21" s="82"/>
      <c r="O21" s="79">
        <f t="shared" si="11"/>
      </c>
      <c r="P21" s="82"/>
      <c r="Q21" s="82"/>
      <c r="R21" s="79">
        <f t="shared" si="12"/>
      </c>
      <c r="S21" s="79">
        <f t="shared" si="13"/>
      </c>
      <c r="T21" s="79">
        <f t="shared" si="14"/>
      </c>
      <c r="U21" s="79">
        <f t="shared" si="15"/>
        <v>0</v>
      </c>
    </row>
    <row r="22" spans="1:21" s="80" customFormat="1" ht="15" customHeight="1">
      <c r="A22" s="90"/>
      <c r="B22" s="82"/>
      <c r="C22" s="79">
        <f t="shared" si="8"/>
      </c>
      <c r="D22" s="82"/>
      <c r="E22" s="82"/>
      <c r="F22" s="82"/>
      <c r="G22" s="79">
        <f t="shared" si="9"/>
      </c>
      <c r="H22" s="82"/>
      <c r="I22" s="82"/>
      <c r="J22" s="82"/>
      <c r="K22" s="79">
        <f t="shared" si="10"/>
      </c>
      <c r="L22" s="82"/>
      <c r="M22" s="82"/>
      <c r="N22" s="82"/>
      <c r="O22" s="79">
        <f t="shared" si="11"/>
      </c>
      <c r="P22" s="82"/>
      <c r="Q22" s="82"/>
      <c r="R22" s="79">
        <f t="shared" si="12"/>
      </c>
      <c r="S22" s="79">
        <f t="shared" si="13"/>
      </c>
      <c r="T22" s="79">
        <f t="shared" si="14"/>
      </c>
      <c r="U22" s="79">
        <f t="shared" si="15"/>
        <v>0</v>
      </c>
    </row>
    <row r="23" spans="1:22" s="80" customFormat="1" ht="15" customHeight="1">
      <c r="A23" s="90"/>
      <c r="B23" s="82"/>
      <c r="C23" s="79">
        <f t="shared" si="8"/>
      </c>
      <c r="D23" s="82"/>
      <c r="E23" s="82"/>
      <c r="F23" s="82"/>
      <c r="G23" s="79">
        <f t="shared" si="9"/>
      </c>
      <c r="H23" s="82"/>
      <c r="I23" s="82"/>
      <c r="J23" s="82"/>
      <c r="K23" s="79">
        <f t="shared" si="10"/>
      </c>
      <c r="L23" s="82"/>
      <c r="M23" s="82"/>
      <c r="N23" s="82"/>
      <c r="O23" s="79">
        <f t="shared" si="11"/>
      </c>
      <c r="P23" s="82"/>
      <c r="Q23" s="82"/>
      <c r="R23" s="79">
        <f t="shared" si="12"/>
      </c>
      <c r="S23" s="79">
        <f t="shared" si="13"/>
      </c>
      <c r="T23" s="79">
        <f t="shared" si="14"/>
      </c>
      <c r="U23" s="79">
        <f t="shared" si="15"/>
        <v>0</v>
      </c>
      <c r="V23" s="81" t="s">
        <v>31</v>
      </c>
    </row>
    <row r="24" spans="2:22" ht="15" customHeight="1" thickBot="1">
      <c r="B24" s="20"/>
      <c r="C24" s="20"/>
      <c r="D24" s="83"/>
      <c r="E24" s="83"/>
      <c r="F24" s="83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1"/>
      <c r="R24" s="63">
        <f>SUM(R18:R23)</f>
        <v>512</v>
      </c>
      <c r="S24" s="64">
        <f>SUM(S18:S23)</f>
        <v>286</v>
      </c>
      <c r="T24" s="64">
        <f>SUM(T18:T23)</f>
        <v>798</v>
      </c>
      <c r="U24" s="65">
        <f>SUM(U18:U23)</f>
        <v>9</v>
      </c>
      <c r="V24" s="72">
        <f>$B$1-T24</f>
        <v>4757</v>
      </c>
    </row>
    <row r="26" spans="1:21" ht="15.75">
      <c r="A26" s="55" t="s">
        <v>12</v>
      </c>
      <c r="B26" s="49" t="s">
        <v>1</v>
      </c>
      <c r="C26" s="50"/>
      <c r="D26" s="50"/>
      <c r="E26" s="51"/>
      <c r="F26" s="50" t="s">
        <v>2</v>
      </c>
      <c r="G26" s="50"/>
      <c r="H26" s="50"/>
      <c r="I26" s="51"/>
      <c r="J26" s="50" t="s">
        <v>3</v>
      </c>
      <c r="K26" s="50"/>
      <c r="L26" s="50"/>
      <c r="M26" s="51"/>
      <c r="N26" s="50" t="s">
        <v>4</v>
      </c>
      <c r="O26" s="50"/>
      <c r="P26" s="50"/>
      <c r="Q26" s="52"/>
      <c r="R26" s="50" t="s">
        <v>5</v>
      </c>
      <c r="S26" s="50"/>
      <c r="T26" s="50"/>
      <c r="U26" s="51"/>
    </row>
    <row r="27" ht="4.5" customHeight="1"/>
    <row r="28" spans="1:21" ht="15.75">
      <c r="A28" s="67" t="str">
        <f>A4</f>
        <v>Heim</v>
      </c>
      <c r="B28" s="66">
        <f>IF(SUM(B6:B11)=0,0,AVERAGE(B6:B11))</f>
        <v>125</v>
      </c>
      <c r="C28" s="66">
        <f aca="true" t="shared" si="16" ref="C28:U28">IF(SUM(C6:C11)=0,0,AVERAGE(C6:C11))</f>
        <v>75</v>
      </c>
      <c r="D28" s="66">
        <f t="shared" si="16"/>
        <v>200</v>
      </c>
      <c r="E28" s="66">
        <f t="shared" si="16"/>
        <v>1</v>
      </c>
      <c r="F28" s="66">
        <f t="shared" si="16"/>
        <v>125</v>
      </c>
      <c r="G28" s="66">
        <f t="shared" si="16"/>
        <v>75</v>
      </c>
      <c r="H28" s="66">
        <f t="shared" si="16"/>
        <v>200</v>
      </c>
      <c r="I28" s="66">
        <f t="shared" si="16"/>
        <v>2</v>
      </c>
      <c r="J28" s="66">
        <f t="shared" si="16"/>
        <v>125</v>
      </c>
      <c r="K28" s="66">
        <f t="shared" si="16"/>
        <v>75</v>
      </c>
      <c r="L28" s="66">
        <f t="shared" si="16"/>
        <v>200</v>
      </c>
      <c r="M28" s="66">
        <f t="shared" si="16"/>
        <v>3</v>
      </c>
      <c r="N28" s="66">
        <f t="shared" si="16"/>
        <v>135</v>
      </c>
      <c r="O28" s="66">
        <f t="shared" si="16"/>
        <v>65</v>
      </c>
      <c r="P28" s="66">
        <f t="shared" si="16"/>
        <v>200</v>
      </c>
      <c r="Q28" s="66">
        <f t="shared" si="16"/>
        <v>1</v>
      </c>
      <c r="R28" s="66">
        <f t="shared" si="16"/>
        <v>510</v>
      </c>
      <c r="S28" s="66">
        <f t="shared" si="16"/>
        <v>290</v>
      </c>
      <c r="T28" s="66">
        <f t="shared" si="16"/>
        <v>800</v>
      </c>
      <c r="U28" s="66">
        <f t="shared" si="16"/>
        <v>1.1666666666666667</v>
      </c>
    </row>
    <row r="29" spans="1:21" ht="4.5" customHeight="1">
      <c r="A29" s="3"/>
      <c r="B29" s="53"/>
      <c r="C29" s="53"/>
      <c r="D29" s="54"/>
      <c r="E29" s="53"/>
      <c r="F29" s="53"/>
      <c r="G29" s="53"/>
      <c r="H29" s="54"/>
      <c r="I29" s="53"/>
      <c r="J29" s="53"/>
      <c r="K29" s="53"/>
      <c r="L29" s="54"/>
      <c r="M29" s="53"/>
      <c r="N29" s="53"/>
      <c r="O29" s="53"/>
      <c r="P29" s="54"/>
      <c r="Q29" s="53"/>
      <c r="R29" s="54"/>
      <c r="S29" s="54"/>
      <c r="T29" s="54"/>
      <c r="U29" s="54"/>
    </row>
    <row r="30" spans="1:21" ht="15.75">
      <c r="A30" s="67" t="str">
        <f>A16</f>
        <v>Gast</v>
      </c>
      <c r="B30" s="66">
        <f>IF(SUM(B18:B23)=0,0,AVERAGE(B18:B23))</f>
        <v>134</v>
      </c>
      <c r="C30" s="66">
        <f aca="true" t="shared" si="17" ref="C30:U30">IF(SUM(C18:C23)=0,0,AVERAGE(C18:C23))</f>
        <v>66</v>
      </c>
      <c r="D30" s="66">
        <f t="shared" si="17"/>
        <v>200</v>
      </c>
      <c r="E30" s="66">
        <f t="shared" si="17"/>
        <v>2</v>
      </c>
      <c r="F30" s="66">
        <f t="shared" si="17"/>
        <v>122</v>
      </c>
      <c r="G30" s="66">
        <f t="shared" si="17"/>
        <v>67</v>
      </c>
      <c r="H30" s="66">
        <f t="shared" si="17"/>
        <v>189</v>
      </c>
      <c r="I30" s="66">
        <f t="shared" si="17"/>
        <v>3</v>
      </c>
      <c r="J30" s="66">
        <f t="shared" si="17"/>
        <v>145</v>
      </c>
      <c r="K30" s="66">
        <f t="shared" si="17"/>
        <v>75</v>
      </c>
      <c r="L30" s="66">
        <f t="shared" si="17"/>
        <v>220</v>
      </c>
      <c r="M30" s="66">
        <f t="shared" si="17"/>
        <v>1</v>
      </c>
      <c r="N30" s="66">
        <f t="shared" si="17"/>
        <v>111</v>
      </c>
      <c r="O30" s="66">
        <f t="shared" si="17"/>
        <v>78</v>
      </c>
      <c r="P30" s="66">
        <f t="shared" si="17"/>
        <v>189</v>
      </c>
      <c r="Q30" s="66">
        <f t="shared" si="17"/>
        <v>3</v>
      </c>
      <c r="R30" s="66">
        <f t="shared" si="17"/>
        <v>512</v>
      </c>
      <c r="S30" s="66">
        <f t="shared" si="17"/>
        <v>286</v>
      </c>
      <c r="T30" s="66">
        <f t="shared" si="17"/>
        <v>798</v>
      </c>
      <c r="U30" s="66">
        <f t="shared" si="17"/>
        <v>1.5</v>
      </c>
    </row>
    <row r="31" spans="1:21" ht="12.75">
      <c r="A31" s="68" t="s">
        <v>13</v>
      </c>
      <c r="B31" s="69"/>
      <c r="C31" s="69"/>
      <c r="D31" s="70">
        <f>D28-D30</f>
        <v>0</v>
      </c>
      <c r="E31" s="69"/>
      <c r="F31" s="69"/>
      <c r="G31" s="69"/>
      <c r="H31" s="70">
        <f aca="true" t="shared" si="18" ref="H31:T31">H28-H30</f>
        <v>11</v>
      </c>
      <c r="I31" s="69"/>
      <c r="J31" s="70"/>
      <c r="K31" s="70"/>
      <c r="L31" s="70">
        <f t="shared" si="18"/>
        <v>-20</v>
      </c>
      <c r="M31" s="70"/>
      <c r="N31" s="70"/>
      <c r="O31" s="70"/>
      <c r="P31" s="70">
        <f t="shared" si="18"/>
        <v>11</v>
      </c>
      <c r="Q31" s="70"/>
      <c r="R31" s="70">
        <f t="shared" si="18"/>
        <v>-2</v>
      </c>
      <c r="S31" s="70">
        <f t="shared" si="18"/>
        <v>4</v>
      </c>
      <c r="T31" s="70">
        <f t="shared" si="18"/>
        <v>2</v>
      </c>
      <c r="U31" s="70"/>
    </row>
  </sheetData>
  <sheetProtection/>
  <mergeCells count="1">
    <mergeCell ref="J14:L14"/>
  </mergeCells>
  <printOptions horizontalCentered="1" verticalCentered="1"/>
  <pageMargins left="0.2362204724409449" right="0.5118110236220472" top="0.4724409448818898" bottom="0.1968503937007874" header="0.4330708661417323" footer="0.15748031496062992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L36"/>
  <sheetViews>
    <sheetView workbookViewId="0" topLeftCell="A1">
      <selection activeCell="E3" sqref="E3"/>
    </sheetView>
  </sheetViews>
  <sheetFormatPr defaultColWidth="11.421875" defaultRowHeight="12.75"/>
  <cols>
    <col min="1" max="1" width="5.00390625" style="0" customWidth="1"/>
    <col min="3" max="3" width="17.421875" style="0" customWidth="1"/>
    <col min="4" max="4" width="8.00390625" style="0" customWidth="1"/>
    <col min="5" max="5" width="11.7109375" style="0" customWidth="1"/>
    <col min="8" max="8" width="14.7109375" style="0" customWidth="1"/>
    <col min="11" max="11" width="6.7109375" style="0" customWidth="1"/>
    <col min="12" max="12" width="13.28125" style="0" customWidth="1"/>
  </cols>
  <sheetData>
    <row r="1" spans="1:12" ht="27.75">
      <c r="A1" s="6" t="s">
        <v>34</v>
      </c>
      <c r="H1" s="44"/>
      <c r="I1" s="20"/>
      <c r="J1" s="43" t="s">
        <v>14</v>
      </c>
      <c r="K1" s="43"/>
      <c r="L1" s="1"/>
    </row>
    <row r="4" spans="1:12" ht="15">
      <c r="A4" s="4" t="s">
        <v>15</v>
      </c>
      <c r="B4" s="5"/>
      <c r="C4" s="5"/>
      <c r="D4" s="4"/>
      <c r="E4" s="4"/>
      <c r="F4" s="4" t="s">
        <v>16</v>
      </c>
      <c r="G4" s="45"/>
      <c r="H4" s="45"/>
      <c r="I4" s="46"/>
      <c r="J4" s="46"/>
      <c r="K4" s="4" t="s">
        <v>17</v>
      </c>
      <c r="L4" s="7">
        <f ca="1">TODAY()</f>
        <v>37957</v>
      </c>
    </row>
    <row r="7" spans="3:5" ht="18" customHeight="1">
      <c r="C7" s="23" t="str">
        <f>Ergebnisse!A4</f>
        <v>Heim</v>
      </c>
      <c r="D7" s="4"/>
      <c r="E7" s="4"/>
    </row>
    <row r="8" ht="13.5" thickBot="1"/>
    <row r="9" spans="3:10" ht="15" customHeight="1" thickBot="1">
      <c r="C9" s="10" t="s">
        <v>6</v>
      </c>
      <c r="D9" s="11" t="s">
        <v>18</v>
      </c>
      <c r="E9" s="11" t="s">
        <v>19</v>
      </c>
      <c r="F9" s="11" t="s">
        <v>20</v>
      </c>
      <c r="G9" s="11" t="s">
        <v>21</v>
      </c>
      <c r="H9" s="11" t="s">
        <v>22</v>
      </c>
      <c r="I9" s="11" t="s">
        <v>23</v>
      </c>
      <c r="J9" s="12" t="s">
        <v>24</v>
      </c>
    </row>
    <row r="10" spans="3:10" ht="15" customHeight="1">
      <c r="C10" s="31" t="str">
        <f>Ergebnisse!A6</f>
        <v>Mustermann 1</v>
      </c>
      <c r="D10" s="32"/>
      <c r="E10" s="32"/>
      <c r="F10" s="33">
        <f>Ergebnisse!R6</f>
        <v>510</v>
      </c>
      <c r="G10" s="33">
        <f>Ergebnisse!S6</f>
        <v>290</v>
      </c>
      <c r="H10" s="33">
        <f>Ergebnisse!T6</f>
        <v>800</v>
      </c>
      <c r="I10" s="33">
        <f>Ergebnisse!U6</f>
        <v>7</v>
      </c>
      <c r="J10" s="34"/>
    </row>
    <row r="11" spans="3:10" ht="15" customHeight="1">
      <c r="C11" s="31">
        <f>Ergebnisse!A7</f>
        <v>0</v>
      </c>
      <c r="D11" s="32"/>
      <c r="E11" s="32"/>
      <c r="F11" s="33">
        <f>Ergebnisse!R7</f>
      </c>
      <c r="G11" s="33">
        <f>Ergebnisse!S7</f>
      </c>
      <c r="H11" s="33">
        <f>Ergebnisse!T7</f>
      </c>
      <c r="I11" s="33">
        <f>Ergebnisse!U7</f>
        <v>0</v>
      </c>
      <c r="J11" s="34"/>
    </row>
    <row r="12" spans="3:10" ht="15" customHeight="1">
      <c r="C12" s="31">
        <f>Ergebnisse!A8</f>
        <v>0</v>
      </c>
      <c r="D12" s="32"/>
      <c r="E12" s="32"/>
      <c r="F12" s="33">
        <f>Ergebnisse!R8</f>
      </c>
      <c r="G12" s="33">
        <f>Ergebnisse!S8</f>
      </c>
      <c r="H12" s="33">
        <f>Ergebnisse!T8</f>
      </c>
      <c r="I12" s="33">
        <f>Ergebnisse!U8</f>
        <v>0</v>
      </c>
      <c r="J12" s="34"/>
    </row>
    <row r="13" spans="3:10" ht="15" customHeight="1">
      <c r="C13" s="31">
        <f>Ergebnisse!A9</f>
        <v>0</v>
      </c>
      <c r="D13" s="32"/>
      <c r="E13" s="32"/>
      <c r="F13" s="33">
        <f>Ergebnisse!R9</f>
      </c>
      <c r="G13" s="33">
        <f>Ergebnisse!S9</f>
      </c>
      <c r="H13" s="33">
        <f>Ergebnisse!T9</f>
      </c>
      <c r="I13" s="33">
        <f>Ergebnisse!U9</f>
        <v>0</v>
      </c>
      <c r="J13" s="34"/>
    </row>
    <row r="14" spans="3:10" ht="15" customHeight="1">
      <c r="C14" s="31">
        <f>Ergebnisse!A10</f>
        <v>0</v>
      </c>
      <c r="D14" s="32"/>
      <c r="E14" s="32"/>
      <c r="F14" s="33">
        <f>Ergebnisse!R10</f>
      </c>
      <c r="G14" s="33">
        <f>Ergebnisse!S10</f>
      </c>
      <c r="H14" s="33">
        <f>Ergebnisse!T10</f>
      </c>
      <c r="I14" s="33">
        <f>Ergebnisse!U10</f>
        <v>0</v>
      </c>
      <c r="J14" s="34"/>
    </row>
    <row r="15" spans="3:10" ht="15" customHeight="1" thickBot="1">
      <c r="C15" s="14">
        <f>Ergebnisse!A11</f>
        <v>0</v>
      </c>
      <c r="D15" s="13"/>
      <c r="E15" s="13"/>
      <c r="F15" s="24">
        <f>Ergebnisse!R11</f>
      </c>
      <c r="G15" s="24">
        <f>Ergebnisse!S11</f>
      </c>
      <c r="H15" s="24">
        <f>Ergebnisse!T11</f>
      </c>
      <c r="I15" s="24">
        <f>Ergebnisse!U11</f>
        <v>0</v>
      </c>
      <c r="J15" s="9"/>
    </row>
    <row r="16" spans="6:10" ht="15" customHeight="1" thickBot="1">
      <c r="F16" s="25">
        <f>SUM(F10:F15)</f>
        <v>510</v>
      </c>
      <c r="G16" s="26">
        <f>SUM(G10:G15)</f>
        <v>290</v>
      </c>
      <c r="H16" s="26">
        <f>SUM(H10:H15)</f>
        <v>800</v>
      </c>
      <c r="I16" s="27">
        <f>SUM(I10:I15)</f>
        <v>7</v>
      </c>
      <c r="J16" s="8"/>
    </row>
    <row r="17" spans="6:9" ht="12.75">
      <c r="F17" s="20"/>
      <c r="G17" s="20"/>
      <c r="H17" s="20"/>
      <c r="I17" s="20"/>
    </row>
    <row r="18" spans="3:9" ht="20.25">
      <c r="C18" s="23" t="str">
        <f>Ergebnisse!A16</f>
        <v>Gast</v>
      </c>
      <c r="D18" s="4"/>
      <c r="E18" s="4"/>
      <c r="F18" s="20"/>
      <c r="G18" s="20"/>
      <c r="H18" s="20"/>
      <c r="I18" s="20"/>
    </row>
    <row r="19" spans="6:9" ht="13.5" thickBot="1">
      <c r="F19" s="20"/>
      <c r="G19" s="20"/>
      <c r="H19" s="20"/>
      <c r="I19" s="20"/>
    </row>
    <row r="20" spans="3:10" ht="15" customHeight="1">
      <c r="C20" s="35" t="str">
        <f>Ergebnisse!A18</f>
        <v>Mustermann 2</v>
      </c>
      <c r="D20" s="56"/>
      <c r="E20" s="57"/>
      <c r="F20" s="36">
        <f>Ergebnisse!R18</f>
        <v>512</v>
      </c>
      <c r="G20" s="36">
        <f>Ergebnisse!S18</f>
        <v>286</v>
      </c>
      <c r="H20" s="36">
        <f>Ergebnisse!T18</f>
        <v>798</v>
      </c>
      <c r="I20" s="36">
        <f>Ergebnisse!U18</f>
        <v>9</v>
      </c>
      <c r="J20" s="37"/>
    </row>
    <row r="21" spans="3:10" ht="15" customHeight="1">
      <c r="C21" s="38">
        <f>Ergebnisse!A19</f>
        <v>0</v>
      </c>
      <c r="D21" s="32"/>
      <c r="E21" s="32"/>
      <c r="F21" s="33">
        <f>Ergebnisse!R19</f>
      </c>
      <c r="G21" s="33">
        <f>Ergebnisse!S19</f>
      </c>
      <c r="H21" s="33">
        <f>Ergebnisse!T19</f>
      </c>
      <c r="I21" s="33">
        <f>Ergebnisse!U19</f>
        <v>0</v>
      </c>
      <c r="J21" s="34"/>
    </row>
    <row r="22" spans="3:10" ht="15" customHeight="1">
      <c r="C22" s="38">
        <f>Ergebnisse!A20</f>
        <v>0</v>
      </c>
      <c r="D22" s="32"/>
      <c r="E22" s="32"/>
      <c r="F22" s="33">
        <f>Ergebnisse!R20</f>
      </c>
      <c r="G22" s="33">
        <f>Ergebnisse!S20</f>
      </c>
      <c r="H22" s="33">
        <f>Ergebnisse!T20</f>
      </c>
      <c r="I22" s="33">
        <f>Ergebnisse!U20</f>
        <v>0</v>
      </c>
      <c r="J22" s="34"/>
    </row>
    <row r="23" spans="3:10" ht="15" customHeight="1">
      <c r="C23" s="38">
        <f>Ergebnisse!A21</f>
        <v>0</v>
      </c>
      <c r="D23" s="32"/>
      <c r="E23" s="47"/>
      <c r="F23" s="33">
        <f>Ergebnisse!R21</f>
      </c>
      <c r="G23" s="33">
        <f>Ergebnisse!S21</f>
      </c>
      <c r="H23" s="33">
        <f>Ergebnisse!T21</f>
      </c>
      <c r="I23" s="33">
        <f>Ergebnisse!U21</f>
        <v>0</v>
      </c>
      <c r="J23" s="34"/>
    </row>
    <row r="24" spans="3:10" ht="15" customHeight="1">
      <c r="C24" s="38">
        <f>Ergebnisse!A22</f>
        <v>0</v>
      </c>
      <c r="D24" s="32"/>
      <c r="E24" s="47"/>
      <c r="F24" s="33">
        <f>Ergebnisse!R22</f>
      </c>
      <c r="G24" s="33">
        <f>Ergebnisse!S22</f>
      </c>
      <c r="H24" s="33">
        <f>Ergebnisse!T22</f>
      </c>
      <c r="I24" s="33">
        <f>Ergebnisse!U22</f>
        <v>0</v>
      </c>
      <c r="J24" s="34"/>
    </row>
    <row r="25" spans="3:10" ht="15" customHeight="1" thickBot="1">
      <c r="C25" s="39">
        <f>Ergebnisse!A23</f>
        <v>0</v>
      </c>
      <c r="D25" s="13"/>
      <c r="E25" s="13"/>
      <c r="F25" s="24">
        <f>Ergebnisse!R23</f>
      </c>
      <c r="G25" s="28">
        <f>Ergebnisse!S23</f>
      </c>
      <c r="H25" s="28">
        <f>Ergebnisse!T23</f>
      </c>
      <c r="I25" s="28">
        <f>Ergebnisse!U23</f>
        <v>0</v>
      </c>
      <c r="J25" s="9"/>
    </row>
    <row r="26" spans="6:10" ht="15" customHeight="1" thickBot="1">
      <c r="F26" s="25">
        <f>SUM(F20:F25)</f>
        <v>512</v>
      </c>
      <c r="G26" s="29">
        <f>SUM(G20:G25)</f>
        <v>286</v>
      </c>
      <c r="H26" s="29">
        <f>SUM(H20:H25)</f>
        <v>798</v>
      </c>
      <c r="I26" s="30">
        <f>SUM(I20:I25)</f>
        <v>9</v>
      </c>
      <c r="J26" s="8"/>
    </row>
    <row r="31" ht="12.75">
      <c r="E31" t="s">
        <v>25</v>
      </c>
    </row>
    <row r="33" spans="1:11" ht="18" customHeight="1">
      <c r="A33" s="40" t="s">
        <v>26</v>
      </c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8" customHeight="1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8" customHeight="1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8" customHeight="1">
      <c r="A36" s="40" t="s">
        <v>27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</row>
  </sheetData>
  <printOptions/>
  <pageMargins left="0.7874015748031497" right="0.28" top="0.44" bottom="0.23" header="0.42" footer="0.13"/>
  <pageSetup fitToHeight="1" fitToWidth="1" horizontalDpi="300" verticalDpi="3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Spielbericht Vorlage (XLS)</dc:title>
  <dc:subject/>
  <dc:creator>Engelhardt/Schröder</dc:creator>
  <cp:keywords/>
  <dc:description/>
  <cp:lastModifiedBy>Dirk Schröder</cp:lastModifiedBy>
  <cp:lastPrinted>2000-09-23T15:23:17Z</cp:lastPrinted>
  <dcterms:created xsi:type="dcterms:W3CDTF">1999-12-12T14:38:25Z</dcterms:created>
  <dcterms:modified xsi:type="dcterms:W3CDTF">2003-12-02T17:02:27Z</dcterms:modified>
  <cp:category/>
  <cp:version/>
  <cp:contentType/>
  <cp:contentStatus/>
</cp:coreProperties>
</file>